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OBJAVE\"/>
    </mc:Choice>
  </mc:AlternateContent>
  <xr:revisionPtr revIDLastSave="0" documentId="13_ncr:1_{F370BB6C-34BC-4183-A81C-0351EB7C8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53" i="1"/>
  <c r="D50" i="1"/>
  <c r="D49" i="1"/>
  <c r="D51" i="1"/>
  <c r="D52" i="1"/>
  <c r="D8" i="1" l="1"/>
  <c r="D36" i="1"/>
  <c r="D18" i="1"/>
  <c r="D38" i="1"/>
  <c r="D12" i="1"/>
  <c r="D32" i="1"/>
  <c r="D22" i="1"/>
  <c r="D10" i="1"/>
  <c r="D33" i="1" l="1"/>
  <c r="D47" i="1"/>
  <c r="D45" i="1"/>
  <c r="D43" i="1"/>
  <c r="D41" i="1"/>
  <c r="D35" i="1"/>
  <c r="D39" i="1"/>
  <c r="D37" i="1"/>
  <c r="D31" i="1" l="1"/>
  <c r="D19" i="1"/>
  <c r="D23" i="1"/>
  <c r="D11" i="1"/>
  <c r="D29" i="1"/>
  <c r="D54" i="1" s="1"/>
  <c r="D27" i="1"/>
  <c r="D25" i="1"/>
  <c r="D21" i="1"/>
  <c r="D17" i="1"/>
  <c r="D15" i="1"/>
  <c r="D13" i="1"/>
  <c r="D9" i="1"/>
</calcChain>
</file>

<file path=xl/sharedStrings.xml><?xml version="1.0" encoding="utf-8"?>
<sst xmlns="http://schemas.openxmlformats.org/spreadsheetml/2006/main" count="139" uniqueCount="82">
  <si>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</si>
  <si>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</si>
  <si>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</si>
  <si>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</si>
  <si>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</si>
  <si>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</si>
  <si>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</si>
  <si>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</si>
  <si>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</si>
  <si>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</si>
  <si>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KTC d.d.</t>
  </si>
  <si>
    <t>95970838122</t>
  </si>
  <si>
    <t>KRIŽEVCI</t>
  </si>
  <si>
    <t>MATERIJAL I SIROVINE</t>
  </si>
  <si>
    <t>OSNOVNA ŠKOLA SELNICA</t>
  </si>
  <si>
    <t>Ukupno:</t>
  </si>
  <si>
    <t>FINANCIJSKA AGENCIJA</t>
  </si>
  <si>
    <t>85821130368</t>
  </si>
  <si>
    <t>ZAGREB</t>
  </si>
  <si>
    <t>RAČUNALNE USLUGE</t>
  </si>
  <si>
    <t>HRVATSKI TELEKOM D.D.</t>
  </si>
  <si>
    <t>81793146560</t>
  </si>
  <si>
    <t>USLUGE TELEFONA, POŠTE I PRIJEVOZA</t>
  </si>
  <si>
    <t>OPTIMUS LAB d.o.o.</t>
  </si>
  <si>
    <t>71981294715</t>
  </si>
  <si>
    <t>ČAKOVEC</t>
  </si>
  <si>
    <t>TRGOVINA KRK D.D.</t>
  </si>
  <si>
    <t>66548420466</t>
  </si>
  <si>
    <t>MALINSKA</t>
  </si>
  <si>
    <t>UREDSKI MATERIJAL I OSTALI MATERIJALNI RASHODI</t>
  </si>
  <si>
    <t>VINDIJA VARAŽDIN</t>
  </si>
  <si>
    <t>44138062462</t>
  </si>
  <si>
    <t>VARAŽDIN</t>
  </si>
  <si>
    <t>ZAVOD ZA INFORMATIKU OSIJEK</t>
  </si>
  <si>
    <t>43413546068</t>
  </si>
  <si>
    <t>OSIJEK</t>
  </si>
  <si>
    <t>MURS-EKOM d.o.o.</t>
  </si>
  <si>
    <t>34333795582</t>
  </si>
  <si>
    <t>MURSKO SREDIŠĆE</t>
  </si>
  <si>
    <t>KOMUNALNE USLUGE</t>
  </si>
  <si>
    <t>PEKARNA PANIS D.O.O.</t>
  </si>
  <si>
    <t>19514929165</t>
  </si>
  <si>
    <t>PASTA DAMJANKA JEDNOSTAVNO DRUŠTVO S OGRANIČENOM ODGOVORNOŠĆU ZA PROIZVODNJU I TRGOVINU</t>
  </si>
  <si>
    <t>14219578517</t>
  </si>
  <si>
    <t>40317 SELNICA</t>
  </si>
  <si>
    <t>PRIVREDNA BANKA</t>
  </si>
  <si>
    <t>02535697732</t>
  </si>
  <si>
    <t>BANKARSKE USLUGE I USLUGE PLATNOG PROMETA</t>
  </si>
  <si>
    <t>Sveukupno:</t>
  </si>
  <si>
    <t>MARKIZA</t>
  </si>
  <si>
    <t>84742638941</t>
  </si>
  <si>
    <t>NEDELIŠĆE</t>
  </si>
  <si>
    <t>USLUGE TEKUĆEG I INVESTICIJSKOG ODRŽAVANJA</t>
  </si>
  <si>
    <t>Podravka d.d.</t>
  </si>
  <si>
    <t>18928523252</t>
  </si>
  <si>
    <t>48000 Koprivnica</t>
  </si>
  <si>
    <t>ORANGE D.O.O.</t>
  </si>
  <si>
    <t>00363177306</t>
  </si>
  <si>
    <t>42000 VARAŽDIN</t>
  </si>
  <si>
    <t>M-ZAING ČAKOVEC</t>
  </si>
  <si>
    <t>66404115997</t>
  </si>
  <si>
    <t>KATEGORIJA 1</t>
  </si>
  <si>
    <t>KATEGORIJA 2</t>
  </si>
  <si>
    <t>bruto plaće (ukupni iznos bez bolovanja na teret HZZO)</t>
  </si>
  <si>
    <t>ostali rashodi za zaposlene</t>
  </si>
  <si>
    <t>doprinos na bruto</t>
  </si>
  <si>
    <t>naknade za prijevoz na posao</t>
  </si>
  <si>
    <t>Isplata Sredstava Za Razdoblje: 01.05.2025 Do 31.05.2025</t>
  </si>
  <si>
    <t>LJEKARNIČKA USTANOVA HOMEOSAN</t>
  </si>
  <si>
    <t>PRIBISLAVEC</t>
  </si>
  <si>
    <t>ZZJZMŽ</t>
  </si>
  <si>
    <t>SKOKO</t>
  </si>
  <si>
    <t>IVANOVEC</t>
  </si>
  <si>
    <t>MEĐIMURKA BS</t>
  </si>
  <si>
    <t>PERADARSTVO MEDVED</t>
  </si>
  <si>
    <t>84146002719</t>
  </si>
  <si>
    <t>68372221964</t>
  </si>
  <si>
    <t>80137078735</t>
  </si>
  <si>
    <t>21616787735</t>
  </si>
  <si>
    <t>47155809073</t>
  </si>
  <si>
    <t>MATERIJAL I DIJELOVI ZA TEKUĆE I INVESTICIJSKO ODRŽAVANJE</t>
  </si>
  <si>
    <t>ZDRAVSTVENE I VETERINARSKE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</si>
</sst>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/>
    <xf numFmtId="0" fontId="5" fillId="0" borderId="0" xfId="0" applyFont="1"/>
    <xf numFmtId="0" fontId="6" fillId="0" borderId="5" xfId="0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/>
    <xf numFmtId="0" fontId="5" fillId="0" borderId="3" xfId="0" applyFont="1" applyBorder="1"/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10" zoomScale="80" zoomScaleNormal="80" workbookViewId="0">
      <selection activeCell="D29" sqref="D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67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9" t="s">
        <v>61</v>
      </c>
      <c r="B7" s="50"/>
      <c r="C7" s="50"/>
      <c r="D7" s="50"/>
      <c r="E7" s="50"/>
      <c r="F7" s="50"/>
      <c r="G7" s="51"/>
    </row>
    <row r="8" spans="1:7" s="39" customFormat="1" ht="15.75" thickTop="1" x14ac:dyDescent="0.25">
      <c r="A8" s="37" t="s">
        <v>10</v>
      </c>
      <c r="B8" s="36" t="s">
        <v>11</v>
      </c>
      <c r="C8" s="34" t="s">
        <v>12</v>
      </c>
      <c r="D8" s="35">
        <f>33.08+281.34+115.84</f>
        <v>430.26</v>
      </c>
      <c r="E8" s="34">
        <v>3222</v>
      </c>
      <c r="F8" s="37" t="s">
        <v>13</v>
      </c>
      <c r="G8" s="46" t="s">
        <v>14</v>
      </c>
    </row>
    <row r="9" spans="1:7" s="39" customFormat="1" ht="27" customHeight="1" thickBot="1" x14ac:dyDescent="0.3">
      <c r="A9" s="40" t="s">
        <v>15</v>
      </c>
      <c r="B9" s="41"/>
      <c r="C9" s="42"/>
      <c r="D9" s="43">
        <f>SUM(D8:D8)</f>
        <v>430.26</v>
      </c>
      <c r="E9" s="42"/>
      <c r="F9" s="44"/>
      <c r="G9" s="45"/>
    </row>
    <row r="10" spans="1:7" s="39" customFormat="1" x14ac:dyDescent="0.25">
      <c r="A10" s="37" t="s">
        <v>16</v>
      </c>
      <c r="B10" s="36" t="s">
        <v>17</v>
      </c>
      <c r="C10" s="34" t="s">
        <v>18</v>
      </c>
      <c r="D10" s="35">
        <f>1.66</f>
        <v>1.66</v>
      </c>
      <c r="E10" s="34">
        <v>3238</v>
      </c>
      <c r="F10" s="37" t="s">
        <v>19</v>
      </c>
      <c r="G10" s="38" t="s">
        <v>14</v>
      </c>
    </row>
    <row r="11" spans="1:7" s="39" customFormat="1" ht="15.75" thickBot="1" x14ac:dyDescent="0.3">
      <c r="A11" s="40" t="s">
        <v>15</v>
      </c>
      <c r="B11" s="41"/>
      <c r="C11" s="42"/>
      <c r="D11" s="43">
        <f>SUM(D10:D10)</f>
        <v>1.66</v>
      </c>
      <c r="E11" s="42"/>
      <c r="F11" s="44"/>
      <c r="G11" s="45"/>
    </row>
    <row r="12" spans="1:7" s="39" customFormat="1" x14ac:dyDescent="0.25">
      <c r="A12" s="37" t="s">
        <v>20</v>
      </c>
      <c r="B12" s="36" t="s">
        <v>21</v>
      </c>
      <c r="C12" s="34" t="s">
        <v>18</v>
      </c>
      <c r="D12" s="35">
        <f>11.7+22.45+41.65</f>
        <v>75.8</v>
      </c>
      <c r="E12" s="34">
        <v>3231</v>
      </c>
      <c r="F12" s="37" t="s">
        <v>22</v>
      </c>
      <c r="G12" s="38" t="s">
        <v>14</v>
      </c>
    </row>
    <row r="13" spans="1:7" s="39" customFormat="1" ht="15.75" thickBot="1" x14ac:dyDescent="0.3">
      <c r="A13" s="40" t="s">
        <v>15</v>
      </c>
      <c r="B13" s="41"/>
      <c r="C13" s="42"/>
      <c r="D13" s="43">
        <f>SUM(D12:D12)</f>
        <v>75.8</v>
      </c>
      <c r="E13" s="42"/>
      <c r="F13" s="44"/>
      <c r="G13" s="45"/>
    </row>
    <row r="14" spans="1:7" s="39" customFormat="1" x14ac:dyDescent="0.25">
      <c r="A14" s="37" t="s">
        <v>23</v>
      </c>
      <c r="B14" s="36" t="s">
        <v>24</v>
      </c>
      <c r="C14" s="34" t="s">
        <v>25</v>
      </c>
      <c r="D14" s="35">
        <v>71.25</v>
      </c>
      <c r="E14" s="34">
        <v>3238</v>
      </c>
      <c r="F14" s="37" t="s">
        <v>19</v>
      </c>
      <c r="G14" s="38" t="s">
        <v>14</v>
      </c>
    </row>
    <row r="15" spans="1:7" s="39" customFormat="1" ht="15.75" thickBot="1" x14ac:dyDescent="0.3">
      <c r="A15" s="40" t="s">
        <v>15</v>
      </c>
      <c r="B15" s="41"/>
      <c r="C15" s="42"/>
      <c r="D15" s="43">
        <f>SUM(D14:D14)</f>
        <v>71.25</v>
      </c>
      <c r="E15" s="42"/>
      <c r="F15" s="44"/>
      <c r="G15" s="45"/>
    </row>
    <row r="16" spans="1:7" s="39" customFormat="1" x14ac:dyDescent="0.25">
      <c r="A16" s="37" t="s">
        <v>26</v>
      </c>
      <c r="B16" s="36" t="s">
        <v>27</v>
      </c>
      <c r="C16" s="34" t="s">
        <v>28</v>
      </c>
      <c r="D16" s="35">
        <v>18.59</v>
      </c>
      <c r="E16" s="34">
        <v>3222</v>
      </c>
      <c r="F16" s="37" t="s">
        <v>13</v>
      </c>
      <c r="G16" s="38" t="s">
        <v>14</v>
      </c>
    </row>
    <row r="17" spans="1:7" s="39" customFormat="1" ht="15.75" thickBot="1" x14ac:dyDescent="0.3">
      <c r="A17" s="40" t="s">
        <v>15</v>
      </c>
      <c r="B17" s="41"/>
      <c r="C17" s="42"/>
      <c r="D17" s="43">
        <f>SUM(D16:D16)</f>
        <v>18.59</v>
      </c>
      <c r="E17" s="42"/>
      <c r="F17" s="44"/>
      <c r="G17" s="45"/>
    </row>
    <row r="18" spans="1:7" s="39" customFormat="1" x14ac:dyDescent="0.25">
      <c r="A18" s="37" t="s">
        <v>30</v>
      </c>
      <c r="B18" s="36" t="s">
        <v>31</v>
      </c>
      <c r="C18" s="34" t="s">
        <v>32</v>
      </c>
      <c r="D18" s="35">
        <f>102.4+60.93</f>
        <v>163.33000000000001</v>
      </c>
      <c r="E18" s="34">
        <v>3222</v>
      </c>
      <c r="F18" s="37" t="s">
        <v>13</v>
      </c>
      <c r="G18" s="38" t="s">
        <v>14</v>
      </c>
    </row>
    <row r="19" spans="1:7" s="39" customFormat="1" ht="15.75" thickBot="1" x14ac:dyDescent="0.3">
      <c r="A19" s="40" t="s">
        <v>15</v>
      </c>
      <c r="B19" s="41"/>
      <c r="C19" s="42"/>
      <c r="D19" s="43">
        <f>SUM(D18:D18)</f>
        <v>163.33000000000001</v>
      </c>
      <c r="E19" s="42"/>
      <c r="F19" s="44"/>
      <c r="G19" s="45"/>
    </row>
    <row r="20" spans="1:7" s="39" customFormat="1" x14ac:dyDescent="0.25">
      <c r="A20" s="37" t="s">
        <v>33</v>
      </c>
      <c r="B20" s="36" t="s">
        <v>34</v>
      </c>
      <c r="C20" s="34" t="s">
        <v>35</v>
      </c>
      <c r="D20" s="35">
        <v>162.5</v>
      </c>
      <c r="E20" s="34">
        <v>3238</v>
      </c>
      <c r="F20" s="37" t="s">
        <v>19</v>
      </c>
      <c r="G20" s="38" t="s">
        <v>14</v>
      </c>
    </row>
    <row r="21" spans="1:7" s="39" customFormat="1" ht="15.75" thickBot="1" x14ac:dyDescent="0.3">
      <c r="A21" s="40" t="s">
        <v>15</v>
      </c>
      <c r="B21" s="41"/>
      <c r="C21" s="42"/>
      <c r="D21" s="43">
        <f>SUM(D20:D20)</f>
        <v>162.5</v>
      </c>
      <c r="E21" s="42"/>
      <c r="F21" s="44"/>
      <c r="G21" s="45"/>
    </row>
    <row r="22" spans="1:7" s="39" customFormat="1" x14ac:dyDescent="0.25">
      <c r="A22" s="37" t="s">
        <v>36</v>
      </c>
      <c r="B22" s="36" t="s">
        <v>37</v>
      </c>
      <c r="C22" s="34" t="s">
        <v>38</v>
      </c>
      <c r="D22" s="35">
        <f>102.5+23.68</f>
        <v>126.18</v>
      </c>
      <c r="E22" s="34">
        <v>3234</v>
      </c>
      <c r="F22" s="37" t="s">
        <v>39</v>
      </c>
      <c r="G22" s="38" t="s">
        <v>14</v>
      </c>
    </row>
    <row r="23" spans="1:7" s="39" customFormat="1" ht="15.75" thickBot="1" x14ac:dyDescent="0.3">
      <c r="A23" s="40" t="s">
        <v>15</v>
      </c>
      <c r="B23" s="41"/>
      <c r="C23" s="42"/>
      <c r="D23" s="43">
        <f>SUM(D22:D22)</f>
        <v>126.18</v>
      </c>
      <c r="E23" s="42"/>
      <c r="F23" s="44"/>
      <c r="G23" s="45"/>
    </row>
    <row r="24" spans="1:7" s="39" customFormat="1" x14ac:dyDescent="0.25">
      <c r="A24" s="37" t="s">
        <v>40</v>
      </c>
      <c r="B24" s="36" t="s">
        <v>41</v>
      </c>
      <c r="C24" s="34" t="s">
        <v>38</v>
      </c>
      <c r="D24" s="35">
        <v>284.7</v>
      </c>
      <c r="E24" s="34">
        <v>3222</v>
      </c>
      <c r="F24" s="37" t="s">
        <v>13</v>
      </c>
      <c r="G24" s="38" t="s">
        <v>14</v>
      </c>
    </row>
    <row r="25" spans="1:7" s="39" customFormat="1" ht="15.75" thickBot="1" x14ac:dyDescent="0.3">
      <c r="A25" s="40" t="s">
        <v>15</v>
      </c>
      <c r="B25" s="41"/>
      <c r="C25" s="42"/>
      <c r="D25" s="43">
        <f>SUM(D24:D24)</f>
        <v>284.7</v>
      </c>
      <c r="E25" s="42"/>
      <c r="F25" s="44"/>
      <c r="G25" s="45"/>
    </row>
    <row r="26" spans="1:7" s="39" customFormat="1" x14ac:dyDescent="0.25">
      <c r="A26" s="37" t="s">
        <v>42</v>
      </c>
      <c r="B26" s="36" t="s">
        <v>43</v>
      </c>
      <c r="C26" s="34" t="s">
        <v>44</v>
      </c>
      <c r="D26" s="35">
        <v>58.5</v>
      </c>
      <c r="E26" s="34">
        <v>3222</v>
      </c>
      <c r="F26" s="37" t="s">
        <v>13</v>
      </c>
      <c r="G26" s="38" t="s">
        <v>14</v>
      </c>
    </row>
    <row r="27" spans="1:7" s="39" customFormat="1" ht="15.75" thickBot="1" x14ac:dyDescent="0.3">
      <c r="A27" s="40" t="s">
        <v>15</v>
      </c>
      <c r="B27" s="41"/>
      <c r="C27" s="42"/>
      <c r="D27" s="43">
        <f>SUM(D26:D26)</f>
        <v>58.5</v>
      </c>
      <c r="E27" s="42"/>
      <c r="F27" s="44"/>
      <c r="G27" s="45"/>
    </row>
    <row r="28" spans="1:7" s="39" customFormat="1" x14ac:dyDescent="0.25">
      <c r="A28" s="37" t="s">
        <v>45</v>
      </c>
      <c r="B28" s="36" t="s">
        <v>46</v>
      </c>
      <c r="C28" s="34" t="s">
        <v>18</v>
      </c>
      <c r="D28" s="35">
        <f>61.42+78.6</f>
        <v>140.01999999999998</v>
      </c>
      <c r="E28" s="34">
        <v>3431</v>
      </c>
      <c r="F28" s="37" t="s">
        <v>47</v>
      </c>
      <c r="G28" s="38" t="s">
        <v>14</v>
      </c>
    </row>
    <row r="29" spans="1:7" s="39" customFormat="1" ht="15.75" thickBot="1" x14ac:dyDescent="0.3">
      <c r="A29" s="40" t="s">
        <v>15</v>
      </c>
      <c r="B29" s="41"/>
      <c r="C29" s="42"/>
      <c r="D29" s="43">
        <f>SUM(D28:D28)</f>
        <v>140.01999999999998</v>
      </c>
      <c r="E29" s="42"/>
      <c r="F29" s="44"/>
      <c r="G29" s="45"/>
    </row>
    <row r="30" spans="1:7" s="39" customFormat="1" x14ac:dyDescent="0.25">
      <c r="A30" s="37" t="s">
        <v>49</v>
      </c>
      <c r="B30" s="36" t="s">
        <v>50</v>
      </c>
      <c r="C30" s="34" t="s">
        <v>51</v>
      </c>
      <c r="D30" s="35">
        <v>44.13</v>
      </c>
      <c r="E30" s="34">
        <v>3222</v>
      </c>
      <c r="F30" s="37" t="s">
        <v>13</v>
      </c>
      <c r="G30" s="38" t="s">
        <v>14</v>
      </c>
    </row>
    <row r="31" spans="1:7" s="39" customFormat="1" ht="15.75" thickBot="1" x14ac:dyDescent="0.3">
      <c r="A31" s="40" t="s">
        <v>15</v>
      </c>
      <c r="B31" s="41"/>
      <c r="C31" s="42"/>
      <c r="D31" s="43">
        <f>SUM(D30:D30)</f>
        <v>44.13</v>
      </c>
      <c r="E31" s="42"/>
      <c r="F31" s="44"/>
      <c r="G31" s="45"/>
    </row>
    <row r="32" spans="1:7" s="39" customFormat="1" x14ac:dyDescent="0.25">
      <c r="A32" s="37" t="s">
        <v>68</v>
      </c>
      <c r="B32" s="47" t="s">
        <v>79</v>
      </c>
      <c r="C32" s="34" t="s">
        <v>69</v>
      </c>
      <c r="D32" s="35">
        <f>41.71+12.67</f>
        <v>54.38</v>
      </c>
      <c r="E32" s="34">
        <v>3221</v>
      </c>
      <c r="F32" s="37" t="s">
        <v>29</v>
      </c>
      <c r="G32" s="38" t="s">
        <v>14</v>
      </c>
    </row>
    <row r="33" spans="1:7" s="39" customFormat="1" ht="15.75" thickBot="1" x14ac:dyDescent="0.3">
      <c r="A33" s="40" t="s">
        <v>15</v>
      </c>
      <c r="B33" s="41"/>
      <c r="C33" s="42"/>
      <c r="D33" s="43">
        <f>SUM(D32:D32)</f>
        <v>54.38</v>
      </c>
      <c r="E33" s="42"/>
      <c r="F33" s="44"/>
      <c r="G33" s="45"/>
    </row>
    <row r="34" spans="1:7" s="39" customFormat="1" x14ac:dyDescent="0.25">
      <c r="A34" s="37" t="s">
        <v>53</v>
      </c>
      <c r="B34" s="36" t="s">
        <v>54</v>
      </c>
      <c r="C34" s="34" t="s">
        <v>55</v>
      </c>
      <c r="D34" s="35">
        <v>49.14</v>
      </c>
      <c r="E34" s="34">
        <v>3222</v>
      </c>
      <c r="F34" s="37" t="s">
        <v>13</v>
      </c>
      <c r="G34" s="38" t="s">
        <v>14</v>
      </c>
    </row>
    <row r="35" spans="1:7" s="39" customFormat="1" ht="15.75" thickBot="1" x14ac:dyDescent="0.3">
      <c r="A35" s="40" t="s">
        <v>15</v>
      </c>
      <c r="B35" s="41"/>
      <c r="C35" s="42"/>
      <c r="D35" s="43">
        <f>SUM(D34:D34)</f>
        <v>49.14</v>
      </c>
      <c r="E35" s="42"/>
      <c r="F35" s="44"/>
      <c r="G35" s="45"/>
    </row>
    <row r="36" spans="1:7" s="39" customFormat="1" x14ac:dyDescent="0.25">
      <c r="A36" s="37" t="s">
        <v>56</v>
      </c>
      <c r="B36" s="36" t="s">
        <v>57</v>
      </c>
      <c r="C36" s="34" t="s">
        <v>58</v>
      </c>
      <c r="D36" s="35">
        <f>19.24+157.58</f>
        <v>176.82000000000002</v>
      </c>
      <c r="E36" s="34">
        <v>3222</v>
      </c>
      <c r="F36" s="37" t="s">
        <v>13</v>
      </c>
      <c r="G36" s="38" t="s">
        <v>14</v>
      </c>
    </row>
    <row r="37" spans="1:7" s="39" customFormat="1" ht="21" customHeight="1" thickBot="1" x14ac:dyDescent="0.3">
      <c r="A37" s="40" t="s">
        <v>15</v>
      </c>
      <c r="B37" s="41"/>
      <c r="C37" s="42"/>
      <c r="D37" s="43">
        <f>SUM(D36:D36)</f>
        <v>176.82000000000002</v>
      </c>
      <c r="E37" s="42"/>
      <c r="F37" s="44"/>
      <c r="G37" s="45"/>
    </row>
    <row r="38" spans="1:7" s="39" customFormat="1" x14ac:dyDescent="0.25">
      <c r="A38" s="37" t="s">
        <v>70</v>
      </c>
      <c r="B38" s="47" t="s">
        <v>78</v>
      </c>
      <c r="C38" s="34" t="s">
        <v>25</v>
      </c>
      <c r="D38" s="35">
        <f>234.14+199.48</f>
        <v>433.62</v>
      </c>
      <c r="E38" s="34">
        <v>3236</v>
      </c>
      <c r="F38" s="48" t="s">
        <v>81</v>
      </c>
      <c r="G38" s="38" t="s">
        <v>14</v>
      </c>
    </row>
    <row r="39" spans="1:7" s="39" customFormat="1" ht="15.75" thickBot="1" x14ac:dyDescent="0.3">
      <c r="A39" s="40" t="s">
        <v>15</v>
      </c>
      <c r="B39" s="41"/>
      <c r="C39" s="42"/>
      <c r="D39" s="43">
        <f>SUM(D38:D38)</f>
        <v>433.62</v>
      </c>
      <c r="E39" s="42"/>
      <c r="F39" s="44"/>
      <c r="G39" s="45"/>
    </row>
    <row r="40" spans="1:7" s="39" customFormat="1" x14ac:dyDescent="0.25">
      <c r="A40" s="37" t="s">
        <v>59</v>
      </c>
      <c r="B40" s="36" t="s">
        <v>60</v>
      </c>
      <c r="C40" s="34" t="s">
        <v>25</v>
      </c>
      <c r="D40" s="35">
        <v>268.75</v>
      </c>
      <c r="E40" s="34">
        <v>3232</v>
      </c>
      <c r="F40" s="37" t="s">
        <v>52</v>
      </c>
      <c r="G40" s="38" t="s">
        <v>14</v>
      </c>
    </row>
    <row r="41" spans="1:7" s="39" customFormat="1" ht="15.75" thickBot="1" x14ac:dyDescent="0.3">
      <c r="A41" s="40" t="s">
        <v>15</v>
      </c>
      <c r="B41" s="41"/>
      <c r="C41" s="42"/>
      <c r="D41" s="43">
        <f>SUM(D40:D40)</f>
        <v>268.75</v>
      </c>
      <c r="E41" s="42"/>
      <c r="F41" s="44"/>
      <c r="G41" s="45"/>
    </row>
    <row r="42" spans="1:7" s="39" customFormat="1" x14ac:dyDescent="0.25">
      <c r="A42" s="37" t="s">
        <v>71</v>
      </c>
      <c r="B42" s="47" t="s">
        <v>77</v>
      </c>
      <c r="C42" s="34" t="s">
        <v>72</v>
      </c>
      <c r="D42" s="35">
        <v>314.39</v>
      </c>
      <c r="E42" s="34">
        <v>3221</v>
      </c>
      <c r="F42" s="37" t="s">
        <v>29</v>
      </c>
      <c r="G42" s="38" t="s">
        <v>14</v>
      </c>
    </row>
    <row r="43" spans="1:7" s="39" customFormat="1" ht="15.75" thickBot="1" x14ac:dyDescent="0.3">
      <c r="A43" s="40" t="s">
        <v>15</v>
      </c>
      <c r="B43" s="41"/>
      <c r="C43" s="42"/>
      <c r="D43" s="43">
        <f>SUM(D42:D42)</f>
        <v>314.39</v>
      </c>
      <c r="E43" s="42"/>
      <c r="F43" s="44"/>
      <c r="G43" s="45"/>
    </row>
    <row r="44" spans="1:7" s="39" customFormat="1" x14ac:dyDescent="0.25">
      <c r="A44" s="37" t="s">
        <v>73</v>
      </c>
      <c r="B44" s="47" t="s">
        <v>76</v>
      </c>
      <c r="C44" s="34" t="s">
        <v>25</v>
      </c>
      <c r="D44" s="35">
        <v>79</v>
      </c>
      <c r="E44" s="34">
        <v>3224</v>
      </c>
      <c r="F44" s="48" t="s">
        <v>80</v>
      </c>
      <c r="G44" s="38" t="s">
        <v>14</v>
      </c>
    </row>
    <row r="45" spans="1:7" s="39" customFormat="1" ht="15.75" thickBot="1" x14ac:dyDescent="0.3">
      <c r="A45" s="40" t="s">
        <v>15</v>
      </c>
      <c r="B45" s="41"/>
      <c r="C45" s="42"/>
      <c r="D45" s="43">
        <f>SUM(D44:D44)</f>
        <v>79</v>
      </c>
      <c r="E45" s="42"/>
      <c r="F45" s="44"/>
      <c r="G45" s="45"/>
    </row>
    <row r="46" spans="1:7" s="39" customFormat="1" x14ac:dyDescent="0.25">
      <c r="A46" s="37" t="s">
        <v>74</v>
      </c>
      <c r="B46" s="47" t="s">
        <v>75</v>
      </c>
      <c r="C46" s="34" t="s">
        <v>25</v>
      </c>
      <c r="D46" s="35">
        <v>9.98</v>
      </c>
      <c r="E46" s="34">
        <v>3222</v>
      </c>
      <c r="F46" s="37" t="s">
        <v>13</v>
      </c>
      <c r="G46" s="38" t="s">
        <v>14</v>
      </c>
    </row>
    <row r="47" spans="1:7" s="39" customFormat="1" ht="15.75" thickBot="1" x14ac:dyDescent="0.3">
      <c r="A47" s="40" t="s">
        <v>15</v>
      </c>
      <c r="B47" s="41"/>
      <c r="C47" s="42"/>
      <c r="D47" s="43">
        <f>SUM(D46:D46)</f>
        <v>9.98</v>
      </c>
      <c r="E47" s="42"/>
      <c r="F47" s="44"/>
      <c r="G47" s="45"/>
    </row>
    <row r="48" spans="1:7" ht="18.75" customHeight="1" thickBot="1" x14ac:dyDescent="0.3">
      <c r="A48" s="49" t="s">
        <v>62</v>
      </c>
      <c r="B48" s="50"/>
      <c r="C48" s="50"/>
      <c r="D48" s="50"/>
      <c r="E48" s="50"/>
      <c r="F48" s="50"/>
      <c r="G48" s="51"/>
    </row>
    <row r="49" spans="1:7" x14ac:dyDescent="0.25">
      <c r="A49" s="9"/>
      <c r="B49" s="14"/>
      <c r="C49" s="10"/>
      <c r="D49" s="35">
        <f>69303.27+1402.54+2510.35+939.36+939.36</f>
        <v>75094.880000000005</v>
      </c>
      <c r="E49" s="34">
        <v>311</v>
      </c>
      <c r="F49" s="37" t="s">
        <v>63</v>
      </c>
      <c r="G49" s="21"/>
    </row>
    <row r="50" spans="1:7" x14ac:dyDescent="0.25">
      <c r="A50" s="9"/>
      <c r="B50" s="14"/>
      <c r="C50" s="10"/>
      <c r="D50" s="35">
        <f>220.72+220.72</f>
        <v>441.44</v>
      </c>
      <c r="E50" s="34">
        <v>3121</v>
      </c>
      <c r="F50" s="39" t="s">
        <v>64</v>
      </c>
      <c r="G50" s="21"/>
    </row>
    <row r="51" spans="1:7" x14ac:dyDescent="0.25">
      <c r="A51" s="9"/>
      <c r="B51" s="14"/>
      <c r="C51" s="10"/>
      <c r="D51" s="35">
        <f>11579.72+154.99+155</f>
        <v>11889.71</v>
      </c>
      <c r="E51" s="34">
        <v>3132</v>
      </c>
      <c r="F51" s="37" t="s">
        <v>65</v>
      </c>
      <c r="G51" s="21"/>
    </row>
    <row r="52" spans="1:7" x14ac:dyDescent="0.25">
      <c r="A52" s="9"/>
      <c r="B52" s="14"/>
      <c r="C52" s="10"/>
      <c r="D52" s="35">
        <f>2095.67+21.12+21.12</f>
        <v>2137.91</v>
      </c>
      <c r="E52" s="34">
        <v>3212</v>
      </c>
      <c r="F52" s="37" t="s">
        <v>66</v>
      </c>
      <c r="G52" s="21"/>
    </row>
    <row r="53" spans="1:7" ht="15.75" thickBot="1" x14ac:dyDescent="0.3">
      <c r="A53" s="22" t="s">
        <v>15</v>
      </c>
      <c r="B53" s="23"/>
      <c r="C53" s="24"/>
      <c r="D53" s="25">
        <f>SUM(D49:D52)</f>
        <v>89563.94</v>
      </c>
      <c r="E53" s="24"/>
      <c r="F53" s="26"/>
      <c r="G53" s="27"/>
    </row>
    <row r="54" spans="1:7" ht="15.75" thickBot="1" x14ac:dyDescent="0.3">
      <c r="A54" s="28" t="s">
        <v>48</v>
      </c>
      <c r="B54" s="29"/>
      <c r="C54" s="30"/>
      <c r="D54" s="31">
        <f>SUM(D9,D11,D13,D15,D17,D19,D21,D23,D25,D27,D29,D53,D31,D33,D35,D37,D39,D41,D43,D45,D47)</f>
        <v>92526.94</v>
      </c>
      <c r="E54" s="30"/>
      <c r="F54" s="32"/>
      <c r="G54" s="33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mergeCells count="2">
    <mergeCell ref="A7:G7"/>
    <mergeCell ref="A48:G4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2025-05-20T08:15:06Z</cp:lastPrinted>
  <dcterms:created xsi:type="dcterms:W3CDTF">2024-03-05T11:42:46Z</dcterms:created>
  <dcterms:modified xsi:type="dcterms:W3CDTF">2025-06-11T10:30:30Z</dcterms:modified>
</cp:coreProperties>
</file>