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Službeno OŠ SELNICA\2025 godina\JAVNA OBJAVA INFORMACIJA O TROŠENJU SREDSTAVA\OBJAVE\"/>
    </mc:Choice>
  </mc:AlternateContent>
  <xr:revisionPtr revIDLastSave="0" documentId="8_{F56F4CB1-F77F-474B-9F96-12D9211A92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  <c r="D80" i="1"/>
  <c r="D78" i="1" l="1"/>
  <c r="D76" i="1"/>
  <c r="D74" i="1"/>
  <c r="D75" i="1"/>
  <c r="D54" i="1" l="1"/>
  <c r="D72" i="1"/>
  <c r="D8" i="1"/>
  <c r="D13" i="1"/>
  <c r="D70" i="1"/>
  <c r="D23" i="1"/>
  <c r="D68" i="1"/>
  <c r="D66" i="1"/>
  <c r="D32" i="1"/>
  <c r="D59" i="1"/>
  <c r="D60" i="1" s="1"/>
  <c r="D64" i="1"/>
  <c r="D61" i="1"/>
  <c r="D62" i="1" s="1"/>
  <c r="D40" i="1"/>
  <c r="D58" i="1"/>
  <c r="D56" i="1"/>
  <c r="D51" i="1"/>
  <c r="D48" i="1"/>
  <c r="D49" i="1" s="1"/>
  <c r="D46" i="1"/>
  <c r="D47" i="1" s="1"/>
  <c r="D45" i="1" l="1"/>
  <c r="D43" i="1"/>
  <c r="D41" i="1"/>
  <c r="D39" i="1"/>
  <c r="D24" i="1"/>
  <c r="D30" i="1"/>
  <c r="D31" i="1" s="1"/>
  <c r="D11" i="1"/>
  <c r="D12" i="1" s="1"/>
  <c r="D37" i="1"/>
  <c r="D35" i="1"/>
  <c r="D33" i="1"/>
  <c r="D29" i="1"/>
  <c r="D27" i="1"/>
  <c r="D22" i="1"/>
  <c r="D20" i="1"/>
  <c r="D18" i="1"/>
  <c r="D16" i="1"/>
  <c r="D14" i="1"/>
  <c r="D10" i="1"/>
</calcChain>
</file>

<file path=xl/sharedStrings.xml><?xml version="1.0" encoding="utf-8"?>
<sst xmlns="http://schemas.openxmlformats.org/spreadsheetml/2006/main" count="212" uniqueCount="110">
  <si>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</si>
  <si>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</si>
  <si>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</si>
  <si>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</si>
  <si>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</si>
  <si>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</si>
  <si>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</si>
  <si>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</si>
  <si>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SELNICA_x000D_
JELAČIĆEV TRG 2_x000D_
SELNICA_x000D_
Tel: +385(40)861137   Fax: +385(40)861481_x000D_
OIB: 54557015654_x000D_
Mail: ured@os-selnica.skole.hr_x000D_
IBAN: HR4823400091116016181</t>
  </si>
  <si>
    <t xml:space="preserve">Odgovorna Osoba: TKALČEC BERNARDA_x000D_
     </t>
  </si>
  <si>
    <t>Isplata Sredstava Za Razdoblje: 01.04.2025 Do 30.04.2025</t>
  </si>
  <si>
    <t>KTC d.d.</t>
  </si>
  <si>
    <t>95970838122</t>
  </si>
  <si>
    <t>KRIŽEVCI</t>
  </si>
  <si>
    <t>MATERIJAL I SIROVINE</t>
  </si>
  <si>
    <t>OSNOVNA ŠKOLA SELNICA</t>
  </si>
  <si>
    <t>OSTALI NESPOMENUTI RASHODI POSLOVANJA</t>
  </si>
  <si>
    <t>Ukupno:</t>
  </si>
  <si>
    <t>FINANCIJSKA AGENCIJA</t>
  </si>
  <si>
    <t>85821130368</t>
  </si>
  <si>
    <t>ZAGREB</t>
  </si>
  <si>
    <t>RAČUNALNE USLUGE</t>
  </si>
  <si>
    <t>KIŠ - meso i prerada mesa  ( HR69EU )</t>
  </si>
  <si>
    <t>83360798514</t>
  </si>
  <si>
    <t>DONJI KRALJEVEC Donji Kraljevec</t>
  </si>
  <si>
    <t>HRVATSKI TELEKOM D.D.</t>
  </si>
  <si>
    <t>81793146560</t>
  </si>
  <si>
    <t>USLUGE TELEFONA, POŠTE I PRIJEVOZA</t>
  </si>
  <si>
    <t>OPTIMUS LAB d.o.o.</t>
  </si>
  <si>
    <t>71981294715</t>
  </si>
  <si>
    <t>ČAKOVEC</t>
  </si>
  <si>
    <t>TRGOVINA KRK D.D.</t>
  </si>
  <si>
    <t>66548420466</t>
  </si>
  <si>
    <t>MALINSKA</t>
  </si>
  <si>
    <t>A/D ELECTRONIC D.O.O.</t>
  </si>
  <si>
    <t>51645411160</t>
  </si>
  <si>
    <t>UREDSKI MATERIJAL I OSTALI MATERIJALNI RASHODI</t>
  </si>
  <si>
    <t>VINDIJA VARAŽDIN</t>
  </si>
  <si>
    <t>44138062462</t>
  </si>
  <si>
    <t>VARAŽDIN</t>
  </si>
  <si>
    <t>ELUSS D.O.O.</t>
  </si>
  <si>
    <t>43575326382</t>
  </si>
  <si>
    <t>SITNI INVENTAR I AUTO GUME</t>
  </si>
  <si>
    <t>ZAVOD ZA INFORMATIKU OSIJEK</t>
  </si>
  <si>
    <t>43413546068</t>
  </si>
  <si>
    <t>OSIJEK</t>
  </si>
  <si>
    <t>MURS-EKOM d.o.o.</t>
  </si>
  <si>
    <t>34333795582</t>
  </si>
  <si>
    <t>MURSKO SREDIŠĆE</t>
  </si>
  <si>
    <t>KOMUNALNE USLUGE</t>
  </si>
  <si>
    <t>PEKARNA PANIS D.O.O.</t>
  </si>
  <si>
    <t>19514929165</t>
  </si>
  <si>
    <t>PASTA DAMJANKA JEDNOSTAVNO DRUŠTVO S OGRANIČENOM ODGOVORNOŠĆU ZA PROIZVODNJU I TRGOVINU</t>
  </si>
  <si>
    <t>14219578517</t>
  </si>
  <si>
    <t>40317 SELNICA</t>
  </si>
  <si>
    <t>PRIVREDNA BANKA</t>
  </si>
  <si>
    <t>02535697732</t>
  </si>
  <si>
    <t>BANKARSKE USLUGE I USLUGE PLATNOG PROMETA</t>
  </si>
  <si>
    <t>Sveukupno:</t>
  </si>
  <si>
    <t>CENTAR ZA KULTURU ČAKOVEC</t>
  </si>
  <si>
    <t>MARKIZA</t>
  </si>
  <si>
    <t>JAMBROŠIĆ TOURS</t>
  </si>
  <si>
    <t>OPG TATJANA HAŽIĆ</t>
  </si>
  <si>
    <t>MEĐIMURJEPLIN</t>
  </si>
  <si>
    <t>29035933600</t>
  </si>
  <si>
    <t>40 0000 ČAKOVEC</t>
  </si>
  <si>
    <t>ENERGIJA</t>
  </si>
  <si>
    <t>HEP ELEKTRA d.o.o.</t>
  </si>
  <si>
    <t>43965974818</t>
  </si>
  <si>
    <t>MEĐIMURSKE VODE</t>
  </si>
  <si>
    <t>81394716246</t>
  </si>
  <si>
    <t>40 000 ČAKOVEC</t>
  </si>
  <si>
    <t>13387708743</t>
  </si>
  <si>
    <t>JUROVČAK</t>
  </si>
  <si>
    <t>34807997575</t>
  </si>
  <si>
    <t>M.SREDIŠĆE</t>
  </si>
  <si>
    <t>84742638941</t>
  </si>
  <si>
    <t>NEDELIŠĆE</t>
  </si>
  <si>
    <t>MEĐIMURJE ZAING ČAKOVEC</t>
  </si>
  <si>
    <t>48483040607</t>
  </si>
  <si>
    <t>USLUGE TEKUĆEG I INVESTICIJSKOG ODRŽAVANJA</t>
  </si>
  <si>
    <t>BAT D.O.O.</t>
  </si>
  <si>
    <t>01944520619</t>
  </si>
  <si>
    <t>Podravka d.d.</t>
  </si>
  <si>
    <t>18928523252</t>
  </si>
  <si>
    <t>48000 Koprivnica</t>
  </si>
  <si>
    <t>ORANGE D.O.O.</t>
  </si>
  <si>
    <t>00363177306</t>
  </si>
  <si>
    <t>42000 VARAŽDIN</t>
  </si>
  <si>
    <t>ADLER</t>
  </si>
  <si>
    <t>M-ZAING ČAKOVEC</t>
  </si>
  <si>
    <t>BIOINSTITUT D.O.O.</t>
  </si>
  <si>
    <t>EUROROSA d.o.o.</t>
  </si>
  <si>
    <t>MESNICA ROGINA 1</t>
  </si>
  <si>
    <t>90436584362</t>
  </si>
  <si>
    <t>21720748086</t>
  </si>
  <si>
    <t>66411260710</t>
  </si>
  <si>
    <t>66404115997</t>
  </si>
  <si>
    <t>42588898414</t>
  </si>
  <si>
    <t>58421021869</t>
  </si>
  <si>
    <t>84236304359</t>
  </si>
  <si>
    <t>RONIS d.o.o.</t>
  </si>
  <si>
    <t>KATEGORIJA 1</t>
  </si>
  <si>
    <t>KATEGORIJA 2</t>
  </si>
  <si>
    <t>bruto plaće (ukupni iznos bez bolovanja na teret HZZO)</t>
  </si>
  <si>
    <t>ostali rashodi za zaposlene</t>
  </si>
  <si>
    <t>doprinos na bruto</t>
  </si>
  <si>
    <t>naknade za prijevoz na posao</t>
  </si>
  <si>
    <t>pristojbe i naknade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</si>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</sst>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/>
    </xf>
    <xf numFmtId="0" fontId="5" fillId="0" borderId="4" xfId="0" applyFont="1" applyBorder="1"/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12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6.75" customHeight="1" thickTop="1" thickBot="1" x14ac:dyDescent="0.3">
      <c r="A7" s="44" t="s">
        <v>102</v>
      </c>
      <c r="B7" s="45"/>
      <c r="C7" s="45"/>
      <c r="D7" s="45"/>
      <c r="E7" s="45"/>
      <c r="F7" s="45"/>
      <c r="G7" s="46"/>
    </row>
    <row r="8" spans="1:7" ht="15.75" thickTop="1" x14ac:dyDescent="0.25">
      <c r="A8" s="9" t="s">
        <v>11</v>
      </c>
      <c r="B8" s="14" t="s">
        <v>12</v>
      </c>
      <c r="C8" s="10" t="s">
        <v>13</v>
      </c>
      <c r="D8" s="18">
        <f>100.24+437.79+19.79+9.05</f>
        <v>566.86999999999989</v>
      </c>
      <c r="E8" s="10">
        <v>3222</v>
      </c>
      <c r="F8" s="9" t="s">
        <v>14</v>
      </c>
      <c r="G8" s="21" t="s">
        <v>15</v>
      </c>
    </row>
    <row r="9" spans="1:7" x14ac:dyDescent="0.25">
      <c r="A9" s="9"/>
      <c r="B9" s="14"/>
      <c r="C9" s="10"/>
      <c r="D9" s="18">
        <v>55.23</v>
      </c>
      <c r="E9" s="10">
        <v>3299</v>
      </c>
      <c r="F9" s="9" t="s">
        <v>16</v>
      </c>
      <c r="G9" s="22" t="s">
        <v>15</v>
      </c>
    </row>
    <row r="10" spans="1:7" ht="27" customHeight="1" thickBot="1" x14ac:dyDescent="0.3">
      <c r="A10" s="23" t="s">
        <v>17</v>
      </c>
      <c r="B10" s="24"/>
      <c r="C10" s="25"/>
      <c r="D10" s="26">
        <f>SUM(D8:D9)</f>
        <v>622.09999999999991</v>
      </c>
      <c r="E10" s="25"/>
      <c r="F10" s="27"/>
      <c r="G10" s="28"/>
    </row>
    <row r="11" spans="1:7" x14ac:dyDescent="0.25">
      <c r="A11" s="9" t="s">
        <v>18</v>
      </c>
      <c r="B11" s="14" t="s">
        <v>19</v>
      </c>
      <c r="C11" s="10" t="s">
        <v>20</v>
      </c>
      <c r="D11" s="18">
        <f>64.7+1.66</f>
        <v>66.36</v>
      </c>
      <c r="E11" s="10">
        <v>3238</v>
      </c>
      <c r="F11" s="9" t="s">
        <v>21</v>
      </c>
      <c r="G11" s="29" t="s">
        <v>15</v>
      </c>
    </row>
    <row r="12" spans="1:7" ht="27" customHeight="1" thickBot="1" x14ac:dyDescent="0.3">
      <c r="A12" s="23" t="s">
        <v>17</v>
      </c>
      <c r="B12" s="24"/>
      <c r="C12" s="25"/>
      <c r="D12" s="26">
        <f>SUM(D11:D11)</f>
        <v>66.36</v>
      </c>
      <c r="E12" s="25"/>
      <c r="F12" s="27"/>
      <c r="G12" s="28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f>650.4+372.44+422.82</f>
        <v>1445.6599999999999</v>
      </c>
      <c r="E13" s="10">
        <v>3222</v>
      </c>
      <c r="F13" s="9" t="s">
        <v>14</v>
      </c>
      <c r="G13" s="29" t="s">
        <v>15</v>
      </c>
    </row>
    <row r="14" spans="1:7" ht="27" customHeight="1" thickBot="1" x14ac:dyDescent="0.3">
      <c r="A14" s="23" t="s">
        <v>17</v>
      </c>
      <c r="B14" s="24"/>
      <c r="C14" s="25"/>
      <c r="D14" s="26">
        <f>SUM(D13:D13)</f>
        <v>1445.6599999999999</v>
      </c>
      <c r="E14" s="25"/>
      <c r="F14" s="27"/>
      <c r="G14" s="28"/>
    </row>
    <row r="15" spans="1:7" x14ac:dyDescent="0.25">
      <c r="A15" s="9" t="s">
        <v>25</v>
      </c>
      <c r="B15" s="14" t="s">
        <v>26</v>
      </c>
      <c r="C15" s="10" t="s">
        <v>20</v>
      </c>
      <c r="D15" s="18">
        <v>88.86</v>
      </c>
      <c r="E15" s="10">
        <v>3231</v>
      </c>
      <c r="F15" s="9" t="s">
        <v>27</v>
      </c>
      <c r="G15" s="29" t="s">
        <v>15</v>
      </c>
    </row>
    <row r="16" spans="1:7" ht="27" customHeight="1" thickBot="1" x14ac:dyDescent="0.3">
      <c r="A16" s="23" t="s">
        <v>17</v>
      </c>
      <c r="B16" s="24"/>
      <c r="C16" s="25"/>
      <c r="D16" s="26">
        <f>SUM(D15:D15)</f>
        <v>88.86</v>
      </c>
      <c r="E16" s="25"/>
      <c r="F16" s="27"/>
      <c r="G16" s="28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71.25</v>
      </c>
      <c r="E17" s="10">
        <v>3238</v>
      </c>
      <c r="F17" s="9" t="s">
        <v>21</v>
      </c>
      <c r="G17" s="29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SUM(D17:D17)</f>
        <v>71.25</v>
      </c>
      <c r="E18" s="25"/>
      <c r="F18" s="27"/>
      <c r="G18" s="28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22.88</v>
      </c>
      <c r="E19" s="10">
        <v>3222</v>
      </c>
      <c r="F19" s="9" t="s">
        <v>14</v>
      </c>
      <c r="G19" s="29" t="s">
        <v>15</v>
      </c>
    </row>
    <row r="20" spans="1:7" ht="27" customHeight="1" thickBot="1" x14ac:dyDescent="0.3">
      <c r="A20" s="23" t="s">
        <v>17</v>
      </c>
      <c r="B20" s="24"/>
      <c r="C20" s="25"/>
      <c r="D20" s="26">
        <f>SUM(D19:D19)</f>
        <v>22.88</v>
      </c>
      <c r="E20" s="25"/>
      <c r="F20" s="27"/>
      <c r="G20" s="28"/>
    </row>
    <row r="21" spans="1:7" x14ac:dyDescent="0.25">
      <c r="A21" s="9" t="s">
        <v>34</v>
      </c>
      <c r="B21" s="14" t="s">
        <v>35</v>
      </c>
      <c r="C21" s="10" t="s">
        <v>30</v>
      </c>
      <c r="D21" s="18">
        <v>17.5</v>
      </c>
      <c r="E21" s="10">
        <v>3221</v>
      </c>
      <c r="F21" s="9" t="s">
        <v>36</v>
      </c>
      <c r="G21" s="29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SUM(D21:D21)</f>
        <v>17.5</v>
      </c>
      <c r="E22" s="25"/>
      <c r="F22" s="27"/>
      <c r="G22" s="28"/>
    </row>
    <row r="23" spans="1:7" x14ac:dyDescent="0.25">
      <c r="A23" s="9" t="s">
        <v>37</v>
      </c>
      <c r="B23" s="14" t="s">
        <v>38</v>
      </c>
      <c r="C23" s="10" t="s">
        <v>39</v>
      </c>
      <c r="D23" s="18">
        <f>112.54+481.22+63+56.07+239.96+374.94+50.4</f>
        <v>1378.13</v>
      </c>
      <c r="E23" s="10">
        <v>3222</v>
      </c>
      <c r="F23" s="9" t="s">
        <v>14</v>
      </c>
      <c r="G23" s="29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SUM(D23:D23)</f>
        <v>1378.13</v>
      </c>
      <c r="E24" s="25"/>
      <c r="F24" s="27"/>
      <c r="G24" s="28"/>
    </row>
    <row r="25" spans="1:7" x14ac:dyDescent="0.25">
      <c r="A25" s="9" t="s">
        <v>40</v>
      </c>
      <c r="B25" s="14" t="s">
        <v>41</v>
      </c>
      <c r="C25" s="10" t="s">
        <v>30</v>
      </c>
      <c r="D25" s="18">
        <v>3.93</v>
      </c>
      <c r="E25" s="10">
        <v>3222</v>
      </c>
      <c r="F25" s="9" t="s">
        <v>14</v>
      </c>
      <c r="G25" s="29" t="s">
        <v>15</v>
      </c>
    </row>
    <row r="26" spans="1:7" x14ac:dyDescent="0.25">
      <c r="A26" s="9"/>
      <c r="B26" s="14"/>
      <c r="C26" s="10"/>
      <c r="D26" s="18">
        <v>137.12</v>
      </c>
      <c r="E26" s="10">
        <v>3225</v>
      </c>
      <c r="F26" s="9" t="s">
        <v>42</v>
      </c>
      <c r="G26" s="22" t="s">
        <v>15</v>
      </c>
    </row>
    <row r="27" spans="1:7" ht="27" customHeight="1" thickBot="1" x14ac:dyDescent="0.3">
      <c r="A27" s="23" t="s">
        <v>17</v>
      </c>
      <c r="B27" s="24"/>
      <c r="C27" s="25"/>
      <c r="D27" s="26">
        <f>SUM(D25:D26)</f>
        <v>141.05000000000001</v>
      </c>
      <c r="E27" s="25"/>
      <c r="F27" s="27"/>
      <c r="G27" s="28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162.5</v>
      </c>
      <c r="E28" s="10">
        <v>3238</v>
      </c>
      <c r="F28" s="9" t="s">
        <v>21</v>
      </c>
      <c r="G28" s="29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SUM(D28:D28)</f>
        <v>162.5</v>
      </c>
      <c r="E29" s="25"/>
      <c r="F29" s="27"/>
      <c r="G29" s="28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f>119.98+106.25</f>
        <v>226.23000000000002</v>
      </c>
      <c r="E30" s="10">
        <v>3234</v>
      </c>
      <c r="F30" s="9" t="s">
        <v>49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226.23000000000002</v>
      </c>
      <c r="E31" s="25"/>
      <c r="F31" s="27"/>
      <c r="G31" s="28"/>
    </row>
    <row r="32" spans="1:7" x14ac:dyDescent="0.25">
      <c r="A32" s="9" t="s">
        <v>50</v>
      </c>
      <c r="B32" s="14" t="s">
        <v>51</v>
      </c>
      <c r="C32" s="10" t="s">
        <v>48</v>
      </c>
      <c r="D32" s="18">
        <f>842.96+1134.34</f>
        <v>1977.3</v>
      </c>
      <c r="E32" s="10">
        <v>3222</v>
      </c>
      <c r="F32" s="9" t="s">
        <v>14</v>
      </c>
      <c r="G32" s="29" t="s">
        <v>15</v>
      </c>
    </row>
    <row r="33" spans="1:7" ht="27" customHeight="1" thickBot="1" x14ac:dyDescent="0.3">
      <c r="A33" s="23" t="s">
        <v>17</v>
      </c>
      <c r="B33" s="24"/>
      <c r="C33" s="25"/>
      <c r="D33" s="26">
        <f>SUM(D32:D32)</f>
        <v>1977.3</v>
      </c>
      <c r="E33" s="25"/>
      <c r="F33" s="27"/>
      <c r="G33" s="28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283.5</v>
      </c>
      <c r="E34" s="10">
        <v>3222</v>
      </c>
      <c r="F34" s="9" t="s">
        <v>14</v>
      </c>
      <c r="G34" s="29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SUM(D34:D34)</f>
        <v>283.5</v>
      </c>
      <c r="E35" s="25"/>
      <c r="F35" s="27"/>
      <c r="G35" s="28"/>
    </row>
    <row r="36" spans="1:7" x14ac:dyDescent="0.25">
      <c r="A36" s="9" t="s">
        <v>55</v>
      </c>
      <c r="B36" s="14" t="s">
        <v>56</v>
      </c>
      <c r="C36" s="10" t="s">
        <v>20</v>
      </c>
      <c r="D36" s="18">
        <v>85.03</v>
      </c>
      <c r="E36" s="10">
        <v>3431</v>
      </c>
      <c r="F36" s="9" t="s">
        <v>57</v>
      </c>
      <c r="G36" s="29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SUM(D36:D36)</f>
        <v>85.03</v>
      </c>
      <c r="E37" s="25"/>
      <c r="F37" s="27"/>
      <c r="G37" s="28"/>
    </row>
    <row r="38" spans="1:7" x14ac:dyDescent="0.25">
      <c r="A38" s="9" t="s">
        <v>59</v>
      </c>
      <c r="B38" s="38" t="s">
        <v>94</v>
      </c>
      <c r="C38" s="41" t="s">
        <v>30</v>
      </c>
      <c r="D38" s="42">
        <v>147</v>
      </c>
      <c r="E38" s="36">
        <v>3299</v>
      </c>
      <c r="F38" s="39" t="s">
        <v>16</v>
      </c>
      <c r="G38" s="40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SUM(D38:D38)</f>
        <v>147</v>
      </c>
      <c r="E39" s="25"/>
      <c r="F39" s="27"/>
      <c r="G39" s="28"/>
    </row>
    <row r="40" spans="1:7" x14ac:dyDescent="0.25">
      <c r="A40" s="9" t="s">
        <v>60</v>
      </c>
      <c r="B40" s="14" t="s">
        <v>76</v>
      </c>
      <c r="C40" s="10" t="s">
        <v>77</v>
      </c>
      <c r="D40" s="37">
        <f>20.63+61.1</f>
        <v>81.73</v>
      </c>
      <c r="E40" s="10">
        <v>3222</v>
      </c>
      <c r="F40" s="9" t="s">
        <v>14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81.73</v>
      </c>
      <c r="E41" s="25"/>
      <c r="F41" s="27"/>
      <c r="G41" s="28"/>
    </row>
    <row r="42" spans="1:7" x14ac:dyDescent="0.25">
      <c r="A42" s="9" t="s">
        <v>61</v>
      </c>
      <c r="B42" s="14" t="s">
        <v>74</v>
      </c>
      <c r="C42" s="10" t="s">
        <v>75</v>
      </c>
      <c r="D42" s="37">
        <v>280</v>
      </c>
      <c r="E42" s="10">
        <v>3231</v>
      </c>
      <c r="F42" s="9" t="s">
        <v>27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280</v>
      </c>
      <c r="E43" s="25"/>
      <c r="F43" s="27"/>
      <c r="G43" s="28"/>
    </row>
    <row r="44" spans="1:7" x14ac:dyDescent="0.25">
      <c r="A44" s="9" t="s">
        <v>62</v>
      </c>
      <c r="B44" s="14" t="s">
        <v>72</v>
      </c>
      <c r="C44" s="10" t="s">
        <v>73</v>
      </c>
      <c r="D44" s="37">
        <v>158.76</v>
      </c>
      <c r="E44" s="10">
        <v>3222</v>
      </c>
      <c r="F44" s="9" t="s">
        <v>14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158.76</v>
      </c>
      <c r="E45" s="25"/>
      <c r="F45" s="27"/>
      <c r="G45" s="28"/>
    </row>
    <row r="46" spans="1:7" x14ac:dyDescent="0.25">
      <c r="A46" s="9" t="s">
        <v>63</v>
      </c>
      <c r="B46" s="14" t="s">
        <v>64</v>
      </c>
      <c r="C46" s="10" t="s">
        <v>65</v>
      </c>
      <c r="D46" s="18">
        <f>1.4+647.98+681.22</f>
        <v>1330.6</v>
      </c>
      <c r="E46" s="10">
        <v>3223</v>
      </c>
      <c r="F46" s="9" t="s">
        <v>66</v>
      </c>
      <c r="G46" s="29" t="s">
        <v>15</v>
      </c>
    </row>
    <row r="47" spans="1:7" ht="15.75" thickBot="1" x14ac:dyDescent="0.3">
      <c r="A47" s="23" t="s">
        <v>17</v>
      </c>
      <c r="B47" s="24"/>
      <c r="C47" s="25"/>
      <c r="D47" s="26">
        <f>SUM(D46:D46)</f>
        <v>1330.6</v>
      </c>
      <c r="E47" s="25"/>
      <c r="F47" s="27"/>
      <c r="G47" s="28"/>
    </row>
    <row r="48" spans="1:7" x14ac:dyDescent="0.25">
      <c r="A48" s="9" t="s">
        <v>67</v>
      </c>
      <c r="B48" s="14" t="s">
        <v>68</v>
      </c>
      <c r="C48" s="10" t="s">
        <v>20</v>
      </c>
      <c r="D48" s="18">
        <f>850.05+377.29</f>
        <v>1227.3399999999999</v>
      </c>
      <c r="E48" s="10">
        <v>3223</v>
      </c>
      <c r="F48" s="9" t="s">
        <v>66</v>
      </c>
      <c r="G48" s="29" t="s">
        <v>15</v>
      </c>
    </row>
    <row r="49" spans="1:7" ht="15.75" thickBot="1" x14ac:dyDescent="0.3">
      <c r="A49" s="23" t="s">
        <v>17</v>
      </c>
      <c r="B49" s="24"/>
      <c r="C49" s="25"/>
      <c r="D49" s="26">
        <f>SUM(D48:D48)</f>
        <v>1227.3399999999999</v>
      </c>
      <c r="E49" s="25"/>
      <c r="F49" s="27"/>
      <c r="G49" s="28"/>
    </row>
    <row r="50" spans="1:7" x14ac:dyDescent="0.25">
      <c r="A50" s="9" t="s">
        <v>69</v>
      </c>
      <c r="B50" s="14" t="s">
        <v>70</v>
      </c>
      <c r="C50" s="10" t="s">
        <v>71</v>
      </c>
      <c r="D50" s="18">
        <v>83.22</v>
      </c>
      <c r="E50" s="10">
        <v>3234</v>
      </c>
      <c r="F50" s="9" t="s">
        <v>49</v>
      </c>
      <c r="G50" s="29" t="s">
        <v>15</v>
      </c>
    </row>
    <row r="51" spans="1:7" ht="15.75" thickBot="1" x14ac:dyDescent="0.3">
      <c r="A51" s="23" t="s">
        <v>17</v>
      </c>
      <c r="B51" s="24"/>
      <c r="C51" s="25"/>
      <c r="D51" s="26">
        <f>SUM(D50:D50)</f>
        <v>83.22</v>
      </c>
      <c r="E51" s="25"/>
      <c r="F51" s="27"/>
      <c r="G51" s="28"/>
    </row>
    <row r="52" spans="1:7" x14ac:dyDescent="0.25">
      <c r="A52" s="9" t="s">
        <v>101</v>
      </c>
      <c r="B52" s="38" t="s">
        <v>95</v>
      </c>
      <c r="C52" s="36" t="s">
        <v>30</v>
      </c>
      <c r="D52" s="37">
        <v>1149</v>
      </c>
      <c r="E52" s="36">
        <v>3225</v>
      </c>
      <c r="F52" s="39" t="s">
        <v>42</v>
      </c>
      <c r="G52" s="40" t="s">
        <v>15</v>
      </c>
    </row>
    <row r="53" spans="1:7" x14ac:dyDescent="0.25">
      <c r="A53" s="9"/>
      <c r="B53" s="38"/>
      <c r="C53" s="36"/>
      <c r="D53" s="37">
        <v>149.52000000000001</v>
      </c>
      <c r="E53" s="36">
        <v>3221</v>
      </c>
      <c r="F53" s="9" t="s">
        <v>36</v>
      </c>
      <c r="G53" s="43"/>
    </row>
    <row r="54" spans="1:7" ht="27" customHeight="1" thickBot="1" x14ac:dyDescent="0.3">
      <c r="A54" s="23" t="s">
        <v>17</v>
      </c>
      <c r="B54" s="24"/>
      <c r="C54" s="25"/>
      <c r="D54" s="26">
        <f>SUM(D52:D53)</f>
        <v>1298.52</v>
      </c>
      <c r="E54" s="25"/>
      <c r="F54" s="27"/>
      <c r="G54" s="28"/>
    </row>
    <row r="55" spans="1:7" x14ac:dyDescent="0.25">
      <c r="A55" s="9" t="s">
        <v>78</v>
      </c>
      <c r="B55" s="14" t="s">
        <v>79</v>
      </c>
      <c r="C55" s="10" t="s">
        <v>30</v>
      </c>
      <c r="D55" s="18">
        <v>243.75</v>
      </c>
      <c r="E55" s="10">
        <v>3232</v>
      </c>
      <c r="F55" s="9" t="s">
        <v>80</v>
      </c>
      <c r="G55" s="29" t="s">
        <v>15</v>
      </c>
    </row>
    <row r="56" spans="1:7" ht="15.75" thickBot="1" x14ac:dyDescent="0.3">
      <c r="A56" s="23" t="s">
        <v>17</v>
      </c>
      <c r="B56" s="24"/>
      <c r="C56" s="25"/>
      <c r="D56" s="26">
        <f>SUM(D55:D55)</f>
        <v>243.75</v>
      </c>
      <c r="E56" s="25"/>
      <c r="F56" s="27"/>
      <c r="G56" s="28"/>
    </row>
    <row r="57" spans="1:7" x14ac:dyDescent="0.25">
      <c r="A57" s="9" t="s">
        <v>81</v>
      </c>
      <c r="B57" s="14" t="s">
        <v>82</v>
      </c>
      <c r="C57" s="10" t="s">
        <v>30</v>
      </c>
      <c r="D57" s="18">
        <v>60.85</v>
      </c>
      <c r="E57" s="36">
        <v>3232</v>
      </c>
      <c r="F57" s="39" t="s">
        <v>80</v>
      </c>
      <c r="G57" s="40" t="s">
        <v>15</v>
      </c>
    </row>
    <row r="58" spans="1:7" ht="15.75" thickBot="1" x14ac:dyDescent="0.3">
      <c r="A58" s="23" t="s">
        <v>17</v>
      </c>
      <c r="B58" s="24"/>
      <c r="C58" s="25"/>
      <c r="D58" s="26">
        <f>SUM(D57:D57)</f>
        <v>60.85</v>
      </c>
      <c r="E58" s="25"/>
      <c r="F58" s="27"/>
      <c r="G58" s="28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f>40.81+523.7</f>
        <v>564.51</v>
      </c>
      <c r="E59" s="10">
        <v>3222</v>
      </c>
      <c r="F59" s="9" t="s">
        <v>14</v>
      </c>
      <c r="G59" s="29" t="s">
        <v>15</v>
      </c>
    </row>
    <row r="60" spans="1:7" ht="15.75" thickBot="1" x14ac:dyDescent="0.3">
      <c r="A60" s="23" t="s">
        <v>17</v>
      </c>
      <c r="B60" s="24"/>
      <c r="C60" s="25"/>
      <c r="D60" s="26">
        <f>SUM(D59:D59)</f>
        <v>564.51</v>
      </c>
      <c r="E60" s="25"/>
      <c r="F60" s="27"/>
      <c r="G60" s="28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f>167.2+131.46</f>
        <v>298.65999999999997</v>
      </c>
      <c r="E61" s="10">
        <v>3222</v>
      </c>
      <c r="F61" s="9" t="s">
        <v>14</v>
      </c>
      <c r="G61" s="29" t="s">
        <v>15</v>
      </c>
    </row>
    <row r="62" spans="1:7" ht="21" customHeight="1" thickBot="1" x14ac:dyDescent="0.3">
      <c r="A62" s="23" t="s">
        <v>17</v>
      </c>
      <c r="B62" s="24"/>
      <c r="C62" s="25"/>
      <c r="D62" s="26">
        <f>SUM(D61:D61)</f>
        <v>298.65999999999997</v>
      </c>
      <c r="E62" s="25"/>
      <c r="F62" s="27"/>
      <c r="G62" s="28"/>
    </row>
    <row r="63" spans="1:7" x14ac:dyDescent="0.25">
      <c r="A63" s="9" t="s">
        <v>89</v>
      </c>
      <c r="B63" s="38" t="s">
        <v>96</v>
      </c>
      <c r="C63" s="36" t="s">
        <v>20</v>
      </c>
      <c r="D63" s="37">
        <v>339.84</v>
      </c>
      <c r="E63" s="36">
        <v>3221</v>
      </c>
      <c r="F63" s="39" t="s">
        <v>36</v>
      </c>
      <c r="G63" s="40" t="s">
        <v>15</v>
      </c>
    </row>
    <row r="64" spans="1:7" ht="15.75" thickBot="1" x14ac:dyDescent="0.3">
      <c r="A64" s="23" t="s">
        <v>17</v>
      </c>
      <c r="B64" s="24"/>
      <c r="C64" s="25"/>
      <c r="D64" s="26">
        <f>SUM(D63:D63)</f>
        <v>339.84</v>
      </c>
      <c r="E64" s="25"/>
      <c r="F64" s="27"/>
      <c r="G64" s="28"/>
    </row>
    <row r="65" spans="1:7" x14ac:dyDescent="0.25">
      <c r="A65" s="9" t="s">
        <v>90</v>
      </c>
      <c r="B65" s="38" t="s">
        <v>97</v>
      </c>
      <c r="C65" s="10" t="s">
        <v>30</v>
      </c>
      <c r="D65" s="18">
        <v>799.5</v>
      </c>
      <c r="E65" s="36">
        <v>3232</v>
      </c>
      <c r="F65" s="39" t="s">
        <v>80</v>
      </c>
      <c r="G65" s="40" t="s">
        <v>15</v>
      </c>
    </row>
    <row r="66" spans="1:7" ht="15.75" thickBot="1" x14ac:dyDescent="0.3">
      <c r="A66" s="23" t="s">
        <v>17</v>
      </c>
      <c r="B66" s="24"/>
      <c r="C66" s="25"/>
      <c r="D66" s="26">
        <f>SUM(D65:D65)</f>
        <v>799.5</v>
      </c>
      <c r="E66" s="25"/>
      <c r="F66" s="27"/>
      <c r="G66" s="28"/>
    </row>
    <row r="67" spans="1:7" x14ac:dyDescent="0.25">
      <c r="A67" s="9" t="s">
        <v>91</v>
      </c>
      <c r="B67" s="38" t="s">
        <v>98</v>
      </c>
      <c r="C67" s="10" t="s">
        <v>30</v>
      </c>
      <c r="D67" s="18">
        <v>250</v>
      </c>
      <c r="E67" s="36">
        <v>3234</v>
      </c>
      <c r="F67" s="9" t="s">
        <v>49</v>
      </c>
      <c r="G67" s="40" t="s">
        <v>15</v>
      </c>
    </row>
    <row r="68" spans="1:7" ht="15.75" thickBot="1" x14ac:dyDescent="0.3">
      <c r="A68" s="23" t="s">
        <v>17</v>
      </c>
      <c r="B68" s="24"/>
      <c r="C68" s="25"/>
      <c r="D68" s="26">
        <f>SUM(D67:D67)</f>
        <v>250</v>
      </c>
      <c r="E68" s="25"/>
      <c r="F68" s="27"/>
      <c r="G68" s="28"/>
    </row>
    <row r="69" spans="1:7" x14ac:dyDescent="0.25">
      <c r="A69" s="9" t="s">
        <v>92</v>
      </c>
      <c r="B69" s="38" t="s">
        <v>99</v>
      </c>
      <c r="C69" s="10" t="s">
        <v>20</v>
      </c>
      <c r="D69" s="18">
        <v>210</v>
      </c>
      <c r="E69" s="36">
        <v>3221</v>
      </c>
      <c r="F69" s="9" t="s">
        <v>36</v>
      </c>
      <c r="G69" s="40" t="s">
        <v>15</v>
      </c>
    </row>
    <row r="70" spans="1:7" ht="15.75" thickBot="1" x14ac:dyDescent="0.3">
      <c r="A70" s="23" t="s">
        <v>17</v>
      </c>
      <c r="B70" s="24"/>
      <c r="C70" s="25"/>
      <c r="D70" s="26">
        <f>SUM(D69:D69)</f>
        <v>210</v>
      </c>
      <c r="E70" s="25"/>
      <c r="F70" s="27"/>
      <c r="G70" s="28"/>
    </row>
    <row r="71" spans="1:7" x14ac:dyDescent="0.25">
      <c r="A71" s="9" t="s">
        <v>93</v>
      </c>
      <c r="B71" s="38" t="s">
        <v>100</v>
      </c>
      <c r="C71" s="10" t="s">
        <v>39</v>
      </c>
      <c r="D71" s="18">
        <v>241.34</v>
      </c>
      <c r="E71" s="36">
        <v>3222</v>
      </c>
      <c r="F71" s="9" t="s">
        <v>14</v>
      </c>
      <c r="G71" s="40" t="s">
        <v>15</v>
      </c>
    </row>
    <row r="72" spans="1:7" ht="15.75" thickBot="1" x14ac:dyDescent="0.3">
      <c r="A72" s="23" t="s">
        <v>17</v>
      </c>
      <c r="B72" s="24"/>
      <c r="C72" s="25"/>
      <c r="D72" s="26">
        <f>SUM(D71:D71)</f>
        <v>241.34</v>
      </c>
      <c r="E72" s="25"/>
      <c r="F72" s="27"/>
      <c r="G72" s="28"/>
    </row>
    <row r="73" spans="1:7" ht="18.75" customHeight="1" thickBot="1" x14ac:dyDescent="0.3">
      <c r="A73" s="44" t="s">
        <v>103</v>
      </c>
      <c r="B73" s="45"/>
      <c r="C73" s="45"/>
      <c r="D73" s="45"/>
      <c r="E73" s="45"/>
      <c r="F73" s="45"/>
      <c r="G73" s="46"/>
    </row>
    <row r="74" spans="1:7" x14ac:dyDescent="0.25">
      <c r="A74" s="9"/>
      <c r="B74" s="14"/>
      <c r="C74" s="10"/>
      <c r="D74" s="37">
        <f>69277.06+2923.67+1409.8+1239.2+147.65+1618.72+4507.43</f>
        <v>81123.53</v>
      </c>
      <c r="E74" s="36">
        <v>3111</v>
      </c>
      <c r="F74" s="39" t="s">
        <v>104</v>
      </c>
      <c r="G74" s="22"/>
    </row>
    <row r="75" spans="1:7" x14ac:dyDescent="0.25">
      <c r="A75" s="9"/>
      <c r="B75" s="14"/>
      <c r="C75" s="10"/>
      <c r="D75" s="37">
        <f>200+3800+500</f>
        <v>4500</v>
      </c>
      <c r="E75" s="36">
        <v>3121</v>
      </c>
      <c r="F75" s="47" t="s">
        <v>105</v>
      </c>
      <c r="G75" s="22"/>
    </row>
    <row r="76" spans="1:7" x14ac:dyDescent="0.25">
      <c r="A76" s="9"/>
      <c r="B76" s="14"/>
      <c r="C76" s="10"/>
      <c r="D76" s="37">
        <f>11830.06+24.36+267.09+743.73</f>
        <v>12865.24</v>
      </c>
      <c r="E76" s="36">
        <v>3132</v>
      </c>
      <c r="F76" s="39" t="s">
        <v>106</v>
      </c>
      <c r="G76" s="22"/>
    </row>
    <row r="77" spans="1:7" x14ac:dyDescent="0.25">
      <c r="A77" s="9"/>
      <c r="B77" s="14"/>
      <c r="C77" s="10"/>
      <c r="D77" s="37">
        <v>501.6</v>
      </c>
      <c r="E77" s="36">
        <v>3211</v>
      </c>
      <c r="F77" s="39" t="s">
        <v>109</v>
      </c>
      <c r="G77" s="22"/>
    </row>
    <row r="78" spans="1:7" x14ac:dyDescent="0.25">
      <c r="A78" s="9"/>
      <c r="B78" s="14"/>
      <c r="C78" s="10"/>
      <c r="D78" s="37">
        <f>57.79+2198.28+88.71</f>
        <v>2344.7800000000002</v>
      </c>
      <c r="E78" s="36">
        <v>3212</v>
      </c>
      <c r="F78" s="39" t="s">
        <v>107</v>
      </c>
      <c r="G78" s="22"/>
    </row>
    <row r="79" spans="1:7" x14ac:dyDescent="0.25">
      <c r="A79" s="9"/>
      <c r="B79" s="14"/>
      <c r="C79" s="10"/>
      <c r="D79" s="37">
        <v>388</v>
      </c>
      <c r="E79" s="36">
        <v>3295</v>
      </c>
      <c r="F79" s="39" t="s">
        <v>108</v>
      </c>
      <c r="G79" s="22"/>
    </row>
    <row r="80" spans="1:7" ht="15.75" thickBot="1" x14ac:dyDescent="0.3">
      <c r="A80" s="23" t="s">
        <v>17</v>
      </c>
      <c r="B80" s="24"/>
      <c r="C80" s="25"/>
      <c r="D80" s="26">
        <f>SUM(D74:D79)</f>
        <v>101723.15000000001</v>
      </c>
      <c r="E80" s="25"/>
      <c r="F80" s="27"/>
      <c r="G80" s="28"/>
    </row>
    <row r="81" spans="1:7" ht="15.75" thickBot="1" x14ac:dyDescent="0.3">
      <c r="A81" s="30" t="s">
        <v>58</v>
      </c>
      <c r="B81" s="31"/>
      <c r="C81" s="32"/>
      <c r="D81" s="33">
        <f>SUM(D10,D12,D14,D16,D18,D20,D22,D24,D27,D29,D31,D33,D35,D37,D80,D39,D41,D43,D45,D47,D49,D51,D54,D56,D58,D60,D62,D64,D66,D68,D70,D72)</f>
        <v>115927.12000000001</v>
      </c>
      <c r="E81" s="32"/>
      <c r="F81" s="34"/>
      <c r="G81" s="35"/>
    </row>
    <row r="82" spans="1:7" x14ac:dyDescent="0.25">
      <c r="A82" s="9"/>
      <c r="B82" s="14"/>
      <c r="C82" s="10"/>
      <c r="D82" s="18"/>
      <c r="E82" s="10"/>
      <c r="F82" s="9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  <c r="B4023" s="14"/>
      <c r="C4023" s="10"/>
      <c r="D4023" s="18"/>
      <c r="E4023" s="10"/>
      <c r="F4023" s="9"/>
    </row>
    <row r="4024" spans="1:6" x14ac:dyDescent="0.25">
      <c r="A4024" s="9"/>
      <c r="B4024" s="14"/>
      <c r="C4024" s="10"/>
      <c r="D4024" s="18"/>
      <c r="E4024" s="10"/>
      <c r="F4024" s="9"/>
    </row>
    <row r="4025" spans="1:6" x14ac:dyDescent="0.25">
      <c r="A4025" s="9"/>
      <c r="B4025" s="14"/>
      <c r="C4025" s="10"/>
      <c r="D4025" s="18"/>
      <c r="E4025" s="10"/>
      <c r="F4025" s="9"/>
    </row>
    <row r="4026" spans="1:6" x14ac:dyDescent="0.25">
      <c r="A4026" s="9"/>
      <c r="B4026" s="14"/>
      <c r="C4026" s="10"/>
      <c r="D4026" s="18"/>
      <c r="E4026" s="10"/>
      <c r="F4026" s="9"/>
    </row>
    <row r="4027" spans="1:6" x14ac:dyDescent="0.25">
      <c r="A4027" s="9"/>
      <c r="B4027" s="14"/>
      <c r="C4027" s="10"/>
      <c r="D4027" s="18"/>
      <c r="E4027" s="10"/>
      <c r="F4027" s="9"/>
    </row>
    <row r="4028" spans="1:6" x14ac:dyDescent="0.25">
      <c r="A4028" s="9"/>
      <c r="B4028" s="14"/>
      <c r="C4028" s="10"/>
      <c r="D4028" s="18"/>
      <c r="E4028" s="10"/>
      <c r="F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  <row r="4507" spans="1:1" x14ac:dyDescent="0.25">
      <c r="A4507" s="9"/>
    </row>
    <row r="4508" spans="1:1" x14ac:dyDescent="0.25">
      <c r="A4508" s="9"/>
    </row>
    <row r="4509" spans="1:1" x14ac:dyDescent="0.25">
      <c r="A4509" s="9"/>
    </row>
    <row r="4510" spans="1:1" x14ac:dyDescent="0.25">
      <c r="A4510" s="9"/>
    </row>
    <row r="4511" spans="1:1" x14ac:dyDescent="0.25">
      <c r="A4511" s="9"/>
    </row>
    <row r="4512" spans="1:1" x14ac:dyDescent="0.25">
      <c r="A4512" s="9"/>
    </row>
  </sheetData>
  <mergeCells count="2">
    <mergeCell ref="A7:G7"/>
    <mergeCell ref="A73:G7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2025-05-20T08:15:06Z</cp:lastPrinted>
  <dcterms:created xsi:type="dcterms:W3CDTF">2024-03-05T11:42:46Z</dcterms:created>
  <dcterms:modified xsi:type="dcterms:W3CDTF">2025-05-20T08:15:33Z</dcterms:modified>
</cp:coreProperties>
</file>